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00d9ae897b88d1f8/^M ДНП/^M Протоколы правления/^M Документы для собрания 2022/Документация для собрания/"/>
    </mc:Choice>
  </mc:AlternateContent>
  <xr:revisionPtr revIDLastSave="2" documentId="13_ncr:1_{F0A48B20-62D0-4D15-BBA8-BBFE6C7019ED}" xr6:coauthVersionLast="47" xr6:coauthVersionMax="47" xr10:uidLastSave="{6F37EBBA-3778-4E9D-8203-ED3B364F5927}"/>
  <bookViews>
    <workbookView xWindow="3150" yWindow="3960" windowWidth="28800" windowHeight="1543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1" l="1"/>
  <c r="D45" i="1"/>
  <c r="C48" i="1" s="1"/>
  <c r="B29" i="1"/>
  <c r="B42" i="1"/>
  <c r="B44" i="1" s="1"/>
  <c r="B45" i="1" s="1"/>
  <c r="B32" i="1"/>
  <c r="B31" i="1"/>
  <c r="G15" i="1"/>
  <c r="C22" i="1"/>
  <c r="B14" i="1"/>
  <c r="C8" i="1" s="1"/>
  <c r="D8" i="1" s="1"/>
  <c r="C41" i="1" l="1"/>
  <c r="C42" i="1"/>
  <c r="C44" i="1" s="1"/>
  <c r="C45" i="1" s="1"/>
  <c r="B33" i="1"/>
  <c r="C6" i="1"/>
  <c r="D6" i="1" s="1"/>
  <c r="C21" i="1"/>
  <c r="C28" i="1"/>
  <c r="C32" i="1" s="1"/>
  <c r="C27" i="1"/>
  <c r="C26" i="1"/>
  <c r="C25" i="1"/>
  <c r="C23" i="1"/>
  <c r="C12" i="1"/>
  <c r="D12" i="1" s="1"/>
  <c r="C3" i="1"/>
  <c r="C11" i="1"/>
  <c r="D11" i="1" s="1"/>
  <c r="G14" i="1"/>
  <c r="C4" i="1"/>
  <c r="D4" i="1" s="1"/>
  <c r="C10" i="1"/>
  <c r="D10" i="1" s="1"/>
  <c r="C7" i="1"/>
  <c r="D7" i="1" s="1"/>
  <c r="C5" i="1"/>
  <c r="D5" i="1" s="1"/>
  <c r="H14" i="1"/>
  <c r="C13" i="1"/>
  <c r="D13" i="1" s="1"/>
  <c r="C9" i="1"/>
  <c r="D9" i="1" s="1"/>
  <c r="D29" i="1"/>
  <c r="I14" i="1" l="1"/>
  <c r="C29" i="1"/>
  <c r="C31" i="1"/>
  <c r="C33" i="1" s="1"/>
  <c r="D3" i="1"/>
  <c r="C14" i="1"/>
  <c r="D21" i="1"/>
  <c r="D23" i="1"/>
  <c r="D22" i="1"/>
  <c r="D25" i="1"/>
  <c r="D27" i="1"/>
  <c r="D28" i="1"/>
  <c r="D32" i="1" s="1"/>
  <c r="C36" i="1" s="1"/>
  <c r="D26" i="1"/>
  <c r="D31" i="1" l="1"/>
  <c r="D33" i="1" l="1"/>
  <c r="C35" i="1"/>
</calcChain>
</file>

<file path=xl/sharedStrings.xml><?xml version="1.0" encoding="utf-8"?>
<sst xmlns="http://schemas.openxmlformats.org/spreadsheetml/2006/main" count="56" uniqueCount="35">
  <si>
    <t>КАДАСТРОВЫЙ НОМЕР</t>
  </si>
  <si>
    <t>ПЛОЩАДЬ м2</t>
  </si>
  <si>
    <t>47:07:0479001:1171</t>
  </si>
  <si>
    <t>47:07:0479001:1080</t>
  </si>
  <si>
    <t>47:07:0479001:1194</t>
  </si>
  <si>
    <t>47:07:0479001:1225</t>
  </si>
  <si>
    <t>47:07:0479001:1215</t>
  </si>
  <si>
    <t>47:07:0479001:1203</t>
  </si>
  <si>
    <t>47:07:0479001:1139</t>
  </si>
  <si>
    <t>47:07:0479001:939</t>
  </si>
  <si>
    <t>47:07:0479001:1102</t>
  </si>
  <si>
    <t>47:07:0479001:1124</t>
  </si>
  <si>
    <t>47:07:0479001:1009</t>
  </si>
  <si>
    <t>Доля участка в общей площади ЗОП, %</t>
  </si>
  <si>
    <t>Стоимость, тыс. руб</t>
  </si>
  <si>
    <t>ВЫКУП ДО ТОРГОВ</t>
  </si>
  <si>
    <t>Площадь общая после торгов</t>
  </si>
  <si>
    <t>Целевая программа 1</t>
  </si>
  <si>
    <t>Целевая программа 2</t>
  </si>
  <si>
    <t>Площадь общая</t>
  </si>
  <si>
    <t xml:space="preserve"> </t>
  </si>
  <si>
    <t>Кадастровый номер земельного участка</t>
  </si>
  <si>
    <t xml:space="preserve">47:07:0479001:1009 </t>
  </si>
  <si>
    <t>Итого</t>
  </si>
  <si>
    <t>Площадь, м2</t>
  </si>
  <si>
    <t>Общая сумма целевой программы 1</t>
  </si>
  <si>
    <t>1. Выкуп земель общего пользования СНТ Удачное у ООО "Строительные технологии"</t>
  </si>
  <si>
    <t>руб.</t>
  </si>
  <si>
    <t>2. Выкуп земель общего пользования СНТ Удачное у Маляренко С.В.</t>
  </si>
  <si>
    <t>Вариант 1. 47:07:0479001:1139 (часть, участок не сформирован)</t>
  </si>
  <si>
    <t>Вариант 2. 47:07:0479001:1139 (часть, участок не сформирован)</t>
  </si>
  <si>
    <t>Целевая программа 3 Вариант  1</t>
  </si>
  <si>
    <t>Целевая программа 3 Вариант  2</t>
  </si>
  <si>
    <t xml:space="preserve">Общая сумма целевой программы 1 для члена СНТ </t>
  </si>
  <si>
    <t>Общая сумма целевой программы 1 для члена СНТ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</si>
</sst>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0" xfId="0" applyFont="1"/>
    <xf numFmtId="2" fontId="9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6" workbookViewId="0">
      <selection activeCell="F50" sqref="F50"/>
    </sheetView>
  </sheetViews>
  <sheetFormatPr defaultRowHeight="15" x14ac:dyDescent="0.25"/>
  <cols>
    <col min="1" max="1" width="38.5703125" customWidth="1"/>
    <col min="2" max="2" width="18.42578125" customWidth="1"/>
    <col min="3" max="3" width="21.7109375" customWidth="1"/>
    <col min="4" max="4" width="17.28515625" customWidth="1"/>
    <col min="7" max="7" width="30.42578125" customWidth="1"/>
    <col min="8" max="8" width="31.28515625" customWidth="1"/>
  </cols>
  <sheetData>
    <row r="1" spans="1:9" ht="15.75" hidden="1" thickBot="1" x14ac:dyDescent="0.3">
      <c r="A1" s="40" t="s">
        <v>15</v>
      </c>
      <c r="B1" s="40"/>
      <c r="C1" s="40"/>
      <c r="D1" s="40"/>
    </row>
    <row r="2" spans="1:9" ht="33.75" hidden="1" customHeight="1" thickBot="1" x14ac:dyDescent="0.3">
      <c r="A2" s="6" t="s">
        <v>0</v>
      </c>
      <c r="B2" s="7" t="s">
        <v>1</v>
      </c>
      <c r="C2" s="8" t="s">
        <v>13</v>
      </c>
      <c r="D2" s="10" t="s">
        <v>14</v>
      </c>
    </row>
    <row r="3" spans="1:9" ht="15.75" hidden="1" thickBot="1" x14ac:dyDescent="0.3">
      <c r="A3" s="1" t="s">
        <v>2</v>
      </c>
      <c r="B3" s="2">
        <v>203</v>
      </c>
      <c r="C3" s="5">
        <f>B3/B$14*100</f>
        <v>0.47659294736347846</v>
      </c>
      <c r="D3" s="3">
        <f>D$14*C3/100</f>
        <v>45.752922946893932</v>
      </c>
    </row>
    <row r="4" spans="1:9" ht="15.75" hidden="1" thickBot="1" x14ac:dyDescent="0.3">
      <c r="A4" s="1" t="s">
        <v>3</v>
      </c>
      <c r="B4" s="2">
        <v>532</v>
      </c>
      <c r="C4" s="5">
        <f t="shared" ref="C4:C13" si="0">B4/B$14*100</f>
        <v>1.2490022068835986</v>
      </c>
      <c r="D4" s="3">
        <f t="shared" ref="D4:D13" si="1">D$14*C4/100</f>
        <v>119.90421186082547</v>
      </c>
    </row>
    <row r="5" spans="1:9" ht="15.75" hidden="1" thickBot="1" x14ac:dyDescent="0.3">
      <c r="A5" s="1" t="s">
        <v>4</v>
      </c>
      <c r="B5" s="2">
        <v>417</v>
      </c>
      <c r="C5" s="5">
        <f t="shared" si="0"/>
        <v>0.97901112832793347</v>
      </c>
      <c r="D5" s="3">
        <f t="shared" si="1"/>
        <v>93.985068319481613</v>
      </c>
    </row>
    <row r="6" spans="1:9" ht="15.75" hidden="1" thickBot="1" x14ac:dyDescent="0.3">
      <c r="A6" s="1" t="s">
        <v>5</v>
      </c>
      <c r="B6" s="2">
        <v>874</v>
      </c>
      <c r="C6" s="5">
        <f t="shared" si="0"/>
        <v>2.0519321970230551</v>
      </c>
      <c r="D6" s="3">
        <f t="shared" si="1"/>
        <v>196.9854909142133</v>
      </c>
    </row>
    <row r="7" spans="1:9" ht="15.75" hidden="1" thickBot="1" x14ac:dyDescent="0.3">
      <c r="A7" s="1" t="s">
        <v>6</v>
      </c>
      <c r="B7" s="2">
        <v>947</v>
      </c>
      <c r="C7" s="5">
        <f t="shared" si="0"/>
        <v>2.2233178381931729</v>
      </c>
      <c r="D7" s="3">
        <f t="shared" si="1"/>
        <v>213.43851246654461</v>
      </c>
    </row>
    <row r="8" spans="1:9" ht="15.75" hidden="1" thickBot="1" x14ac:dyDescent="0.3">
      <c r="A8" s="1" t="s">
        <v>7</v>
      </c>
      <c r="B8" s="2">
        <v>710</v>
      </c>
      <c r="C8" s="5">
        <f t="shared" si="0"/>
        <v>1.6669014415175849</v>
      </c>
      <c r="D8" s="3">
        <f t="shared" si="1"/>
        <v>160.02253838568814</v>
      </c>
    </row>
    <row r="9" spans="1:9" ht="15.75" hidden="1" thickBot="1" x14ac:dyDescent="0.3">
      <c r="A9" s="1" t="s">
        <v>8</v>
      </c>
      <c r="B9" s="2">
        <v>1921</v>
      </c>
      <c r="C9" s="5">
        <f t="shared" si="0"/>
        <v>4.5100248861341976</v>
      </c>
      <c r="D9" s="3">
        <f t="shared" si="1"/>
        <v>432.962389068883</v>
      </c>
    </row>
    <row r="10" spans="1:9" ht="15.75" hidden="1" thickBot="1" x14ac:dyDescent="0.3">
      <c r="A10" s="1" t="s">
        <v>9</v>
      </c>
      <c r="B10" s="2">
        <v>4101</v>
      </c>
      <c r="C10" s="5">
        <f t="shared" si="0"/>
        <v>9.6281166361459363</v>
      </c>
      <c r="D10" s="3">
        <f t="shared" si="1"/>
        <v>924.29919707000988</v>
      </c>
    </row>
    <row r="11" spans="1:9" ht="15.75" hidden="1" thickBot="1" x14ac:dyDescent="0.3">
      <c r="A11" s="1" t="s">
        <v>10</v>
      </c>
      <c r="B11" s="2">
        <v>4062</v>
      </c>
      <c r="C11" s="5">
        <f t="shared" si="0"/>
        <v>9.536554444287928</v>
      </c>
      <c r="D11" s="3">
        <f t="shared" si="1"/>
        <v>915.50922665164103</v>
      </c>
    </row>
    <row r="12" spans="1:9" ht="15.75" hidden="1" thickBot="1" x14ac:dyDescent="0.3">
      <c r="A12" s="1" t="s">
        <v>11</v>
      </c>
      <c r="B12" s="2">
        <v>662</v>
      </c>
      <c r="C12" s="5">
        <f t="shared" si="0"/>
        <v>1.5542095130769591</v>
      </c>
      <c r="D12" s="3">
        <f t="shared" si="1"/>
        <v>149.20411325538808</v>
      </c>
    </row>
    <row r="13" spans="1:9" ht="15.75" hidden="1" thickBot="1" x14ac:dyDescent="0.3">
      <c r="A13" s="1" t="s">
        <v>12</v>
      </c>
      <c r="B13" s="2">
        <v>28165</v>
      </c>
      <c r="C13" s="5">
        <f t="shared" si="0"/>
        <v>66.124336761046152</v>
      </c>
      <c r="D13" s="3">
        <f t="shared" si="1"/>
        <v>6347.9363290604306</v>
      </c>
      <c r="G13" t="s">
        <v>19</v>
      </c>
      <c r="H13" t="s">
        <v>16</v>
      </c>
    </row>
    <row r="14" spans="1:9" ht="21.75" hidden="1" customHeight="1" x14ac:dyDescent="0.25">
      <c r="B14">
        <f>SUM(B3:B13)</f>
        <v>42594</v>
      </c>
      <c r="C14" s="5">
        <f>SUM(C3:C13)</f>
        <v>100</v>
      </c>
      <c r="D14">
        <v>9600</v>
      </c>
      <c r="G14" s="11">
        <f>B14</f>
        <v>42594</v>
      </c>
      <c r="H14" s="11">
        <f>B14-B3-B4-B5-B9</f>
        <v>39521</v>
      </c>
      <c r="I14" s="9">
        <f>G14-H14</f>
        <v>3073</v>
      </c>
    </row>
    <row r="15" spans="1:9" hidden="1" x14ac:dyDescent="0.25">
      <c r="G15" s="11">
        <f>D14</f>
        <v>9600</v>
      </c>
      <c r="H15" s="12">
        <v>9500</v>
      </c>
      <c r="I15" s="9"/>
    </row>
    <row r="16" spans="1:9" ht="29.25" customHeight="1" x14ac:dyDescent="0.25">
      <c r="A16" s="41" t="s">
        <v>26</v>
      </c>
      <c r="B16" s="42"/>
      <c r="C16" s="42"/>
      <c r="D16" s="43"/>
    </row>
    <row r="17" spans="1:7" ht="47.25" x14ac:dyDescent="0.25">
      <c r="A17" s="36" t="s">
        <v>21</v>
      </c>
      <c r="B17" s="37" t="s">
        <v>24</v>
      </c>
      <c r="C17" s="38" t="s">
        <v>13</v>
      </c>
      <c r="D17" s="39" t="s">
        <v>14</v>
      </c>
    </row>
    <row r="18" spans="1:7" ht="15.75" hidden="1" x14ac:dyDescent="0.25">
      <c r="A18" s="30" t="s">
        <v>2</v>
      </c>
      <c r="B18" s="13"/>
      <c r="C18" s="14"/>
      <c r="D18" s="24"/>
    </row>
    <row r="19" spans="1:7" ht="15.75" hidden="1" x14ac:dyDescent="0.25">
      <c r="A19" s="31" t="s">
        <v>3</v>
      </c>
      <c r="B19" s="13"/>
      <c r="C19" s="14"/>
      <c r="D19" s="24"/>
    </row>
    <row r="20" spans="1:7" ht="15.75" hidden="1" x14ac:dyDescent="0.25">
      <c r="A20" s="31" t="s">
        <v>4</v>
      </c>
      <c r="B20" s="13"/>
      <c r="C20" s="14"/>
      <c r="D20" s="24"/>
    </row>
    <row r="21" spans="1:7" ht="15.75" x14ac:dyDescent="0.25">
      <c r="A21" s="32" t="s">
        <v>5</v>
      </c>
      <c r="B21" s="13">
        <v>874</v>
      </c>
      <c r="C21" s="14">
        <f>B21/B$29*100</f>
        <v>2.1501408416054715</v>
      </c>
      <c r="D21" s="19">
        <f t="shared" ref="D21:D27" si="2">D$29*C21/100</f>
        <v>204.26337995251978</v>
      </c>
    </row>
    <row r="22" spans="1:7" ht="15.75" x14ac:dyDescent="0.25">
      <c r="A22" s="32" t="s">
        <v>6</v>
      </c>
      <c r="B22" s="13">
        <v>947</v>
      </c>
      <c r="C22" s="14">
        <f t="shared" ref="C22:C28" si="3">B22/B$29*100</f>
        <v>2.3297292643024958</v>
      </c>
      <c r="D22" s="19">
        <f t="shared" si="2"/>
        <v>221.3242801087371</v>
      </c>
    </row>
    <row r="23" spans="1:7" ht="15.75" x14ac:dyDescent="0.25">
      <c r="A23" s="32" t="s">
        <v>7</v>
      </c>
      <c r="B23" s="13">
        <v>710</v>
      </c>
      <c r="C23" s="14">
        <f t="shared" si="3"/>
        <v>1.7466819193820191</v>
      </c>
      <c r="D23" s="19">
        <f t="shared" si="2"/>
        <v>165.93478234129182</v>
      </c>
    </row>
    <row r="24" spans="1:7" ht="15.75" hidden="1" x14ac:dyDescent="0.25">
      <c r="A24" s="32" t="s">
        <v>8</v>
      </c>
      <c r="B24" s="13"/>
      <c r="C24" s="14"/>
      <c r="D24" s="19"/>
    </row>
    <row r="25" spans="1:7" ht="15.75" x14ac:dyDescent="0.25">
      <c r="A25" s="32" t="s">
        <v>9</v>
      </c>
      <c r="B25" s="13">
        <v>4101</v>
      </c>
      <c r="C25" s="14">
        <f t="shared" si="3"/>
        <v>10.088933170965717</v>
      </c>
      <c r="D25" s="19">
        <f t="shared" si="2"/>
        <v>958.44865124174305</v>
      </c>
    </row>
    <row r="26" spans="1:7" ht="15.75" x14ac:dyDescent="0.25">
      <c r="A26" s="32" t="s">
        <v>10</v>
      </c>
      <c r="B26" s="13">
        <v>4062</v>
      </c>
      <c r="C26" s="14">
        <f t="shared" si="3"/>
        <v>9.9929886711686766</v>
      </c>
      <c r="D26" s="19">
        <f t="shared" si="2"/>
        <v>949.33392376102438</v>
      </c>
    </row>
    <row r="27" spans="1:7" ht="15.75" x14ac:dyDescent="0.25">
      <c r="A27" s="32" t="s">
        <v>11</v>
      </c>
      <c r="B27" s="13">
        <v>662</v>
      </c>
      <c r="C27" s="14">
        <f t="shared" si="3"/>
        <v>1.6285963811702768</v>
      </c>
      <c r="D27" s="19">
        <f t="shared" si="2"/>
        <v>154.71665621117631</v>
      </c>
    </row>
    <row r="28" spans="1:7" ht="15.75" x14ac:dyDescent="0.25">
      <c r="A28" s="31" t="s">
        <v>22</v>
      </c>
      <c r="B28" s="13">
        <v>28165</v>
      </c>
      <c r="C28" s="14">
        <f t="shared" si="3"/>
        <v>69.289149661119112</v>
      </c>
      <c r="D28" s="19">
        <f>D$29*C28/100</f>
        <v>6582.4692178063151</v>
      </c>
    </row>
    <row r="29" spans="1:7" ht="16.5" thickBot="1" x14ac:dyDescent="0.3">
      <c r="A29" s="33" t="s">
        <v>23</v>
      </c>
      <c r="B29" s="25">
        <f>SUM(B18:B28)+1127.5</f>
        <v>40648.5</v>
      </c>
      <c r="C29" s="20">
        <f>SUM(C18:C28)</f>
        <v>97.226219909713762</v>
      </c>
      <c r="D29" s="21">
        <f>H15</f>
        <v>9500</v>
      </c>
    </row>
    <row r="30" spans="1:7" ht="16.5" thickBot="1" x14ac:dyDescent="0.3">
      <c r="A30" s="22"/>
      <c r="B30" s="22"/>
      <c r="C30" s="22"/>
      <c r="D30" s="23"/>
    </row>
    <row r="31" spans="1:7" ht="15.75" x14ac:dyDescent="0.25">
      <c r="A31" s="34" t="s">
        <v>17</v>
      </c>
      <c r="B31" s="16">
        <f>B21+B22+B23+B25+B26+B27</f>
        <v>11356</v>
      </c>
      <c r="C31" s="17">
        <f>C21+C22+C23+C25+C26+C27</f>
        <v>27.937070248594658</v>
      </c>
      <c r="D31" s="18">
        <f>D21+D22+D23+D25+D26+D27</f>
        <v>2654.0216736164921</v>
      </c>
      <c r="G31" s="4"/>
    </row>
    <row r="32" spans="1:7" ht="15.75" x14ac:dyDescent="0.25">
      <c r="A32" s="35" t="s">
        <v>18</v>
      </c>
      <c r="B32" s="15">
        <f>B28</f>
        <v>28165</v>
      </c>
      <c r="C32" s="14">
        <f>C28</f>
        <v>69.289149661119112</v>
      </c>
      <c r="D32" s="19">
        <f>D28</f>
        <v>6582.4692178063151</v>
      </c>
      <c r="G32" s="4"/>
    </row>
    <row r="33" spans="1:7" ht="16.5" thickBot="1" x14ac:dyDescent="0.3">
      <c r="A33" s="26" t="s">
        <v>25</v>
      </c>
      <c r="B33" s="27">
        <f t="shared" ref="B33:C33" si="4">SUM(B31:B32)</f>
        <v>39521</v>
      </c>
      <c r="C33" s="28">
        <f t="shared" si="4"/>
        <v>97.226219909713762</v>
      </c>
      <c r="D33" s="29">
        <f>SUM(D31:D32)</f>
        <v>9236.4908914228072</v>
      </c>
      <c r="G33" s="4"/>
    </row>
    <row r="35" spans="1:7" x14ac:dyDescent="0.25">
      <c r="A35" s="57" t="s">
        <v>33</v>
      </c>
      <c r="B35" s="57"/>
      <c r="C35" s="58">
        <f>D31/297*1000</f>
        <v>8936.0999111666388</v>
      </c>
      <c r="D35" s="57" t="s">
        <v>27</v>
      </c>
    </row>
    <row r="36" spans="1:7" x14ac:dyDescent="0.25">
      <c r="A36" s="57" t="s">
        <v>33</v>
      </c>
      <c r="B36" s="57"/>
      <c r="C36" s="58">
        <f>D32/297*1000</f>
        <v>22163.196019549883</v>
      </c>
      <c r="D36" s="57" t="s">
        <v>27</v>
      </c>
    </row>
    <row r="37" spans="1:7" x14ac:dyDescent="0.25">
      <c r="D37" t="s">
        <v>20</v>
      </c>
    </row>
    <row r="38" spans="1:7" ht="15.75" thickBot="1" x14ac:dyDescent="0.3"/>
    <row r="39" spans="1:7" ht="16.5" thickBot="1" x14ac:dyDescent="0.3">
      <c r="A39" s="49" t="s">
        <v>28</v>
      </c>
      <c r="B39" s="50"/>
      <c r="C39" s="50"/>
      <c r="D39" s="51"/>
    </row>
    <row r="40" spans="1:7" ht="47.25" x14ac:dyDescent="0.25">
      <c r="A40" s="52" t="s">
        <v>21</v>
      </c>
      <c r="B40" s="53" t="s">
        <v>24</v>
      </c>
      <c r="C40" s="54" t="s">
        <v>13</v>
      </c>
      <c r="D40" s="55" t="s">
        <v>14</v>
      </c>
    </row>
    <row r="41" spans="1:7" ht="31.5" x14ac:dyDescent="0.25">
      <c r="A41" s="44" t="s">
        <v>29</v>
      </c>
      <c r="B41" s="13">
        <v>1127.5</v>
      </c>
      <c r="C41" s="14">
        <f t="shared" ref="C41" si="5">B41/B$29*100</f>
        <v>2.7737800902862344</v>
      </c>
      <c r="D41" s="19">
        <v>400</v>
      </c>
    </row>
    <row r="42" spans="1:7" ht="32.25" thickBot="1" x14ac:dyDescent="0.3">
      <c r="A42" s="56" t="s">
        <v>30</v>
      </c>
      <c r="B42" s="25">
        <f>SUM(B41:B41)</f>
        <v>1127.5</v>
      </c>
      <c r="C42" s="20">
        <f>SUM(C41:C41)</f>
        <v>2.7737800902862344</v>
      </c>
      <c r="D42" s="21">
        <v>271</v>
      </c>
    </row>
    <row r="43" spans="1:7" ht="16.5" thickBot="1" x14ac:dyDescent="0.3">
      <c r="A43" s="22"/>
      <c r="B43" s="22"/>
      <c r="C43" s="22"/>
      <c r="D43" s="23"/>
    </row>
    <row r="44" spans="1:7" ht="16.5" thickBot="1" x14ac:dyDescent="0.3">
      <c r="A44" s="45" t="s">
        <v>31</v>
      </c>
      <c r="B44" s="46">
        <f>B42</f>
        <v>1127.5</v>
      </c>
      <c r="C44" s="47">
        <f>C42</f>
        <v>2.7737800902862344</v>
      </c>
      <c r="D44" s="48">
        <v>400</v>
      </c>
    </row>
    <row r="45" spans="1:7" ht="16.5" thickBot="1" x14ac:dyDescent="0.3">
      <c r="A45" s="45" t="s">
        <v>32</v>
      </c>
      <c r="B45" s="27">
        <f>SUM(B44:B44)</f>
        <v>1127.5</v>
      </c>
      <c r="C45" s="28">
        <f>SUM(C44:C44)</f>
        <v>2.7737800902862344</v>
      </c>
      <c r="D45" s="29">
        <f>D42</f>
        <v>271</v>
      </c>
    </row>
    <row r="47" spans="1:7" x14ac:dyDescent="0.25">
      <c r="A47" s="57" t="s">
        <v>33</v>
      </c>
      <c r="B47" s="57"/>
      <c r="C47" s="58">
        <f>D44/297*1000</f>
        <v>1346.8013468013469</v>
      </c>
      <c r="D47" s="57" t="s">
        <v>27</v>
      </c>
    </row>
    <row r="48" spans="1:7" x14ac:dyDescent="0.25">
      <c r="A48" s="57" t="s">
        <v>34</v>
      </c>
      <c r="B48" s="57"/>
      <c r="C48" s="58">
        <f>D45/297*1000</f>
        <v>912.45791245791236</v>
      </c>
      <c r="D48" s="57" t="s">
        <v>27</v>
      </c>
    </row>
  </sheetData>
  <mergeCells count="3">
    <mergeCell ref="A1:D1"/>
    <mergeCell ref="A16:D16"/>
    <mergeCell ref="A39:D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Astapenkov</dc:creator>
  <cp:lastModifiedBy>Aleksandr Astapenkov</cp:lastModifiedBy>
  <dcterms:created xsi:type="dcterms:W3CDTF">2015-06-05T18:19:34Z</dcterms:created>
  <dcterms:modified xsi:type="dcterms:W3CDTF">2022-08-28T09:05:16Z</dcterms:modified>
</cp:coreProperties>
</file>