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erina\Desktop\ДНП Удачное\СМЕТА\"/>
    </mc:Choice>
  </mc:AlternateContent>
  <bookViews>
    <workbookView xWindow="0" yWindow="0" windowWidth="20490" windowHeight="71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7" i="1"/>
  <c r="B27" i="1"/>
  <c r="B29" i="1" s="1"/>
  <c r="C29" i="1" s="1"/>
  <c r="B31" i="1" l="1"/>
  <c r="B33" i="1" s="1"/>
  <c r="C33" i="1" s="1"/>
  <c r="C27" i="1"/>
  <c r="C31" i="1" l="1"/>
</calcChain>
</file>

<file path=xl/sharedStrings.xml><?xml version="1.0" encoding="utf-8"?>
<sst xmlns="http://schemas.openxmlformats.org/spreadsheetml/2006/main" count="29" uniqueCount="29">
  <si>
    <t xml:space="preserve">Статьи затрат </t>
  </si>
  <si>
    <t>Аренда ЗОП</t>
  </si>
  <si>
    <t>Охрана</t>
  </si>
  <si>
    <t>Приобретение канцелятских товаров и обслуживание орг. Техники</t>
  </si>
  <si>
    <t>Приобретение элементов благоустройства и уборочного инвентаря</t>
  </si>
  <si>
    <t>Приобретение материалов по благоустройству и содержанию общего имущества</t>
  </si>
  <si>
    <t>Вывоз ТБО</t>
  </si>
  <si>
    <t>Благоустройство земель общего пользования</t>
  </si>
  <si>
    <t>Услуги сторонних организаций по ремонту и обслуживанию общего имущества</t>
  </si>
  <si>
    <t>ЭЛЕКТРОСНАБЖЕНИЕ Имущества МОП: улицы, ворота, шлагбаум, адм.здание, насосная станция, очитные сооружения</t>
  </si>
  <si>
    <t>Разработка проекта и экспертиза зон санитарной охраны (скажина)</t>
  </si>
  <si>
    <t>Заработная плата</t>
  </si>
  <si>
    <t>Штрафы пени неустойки</t>
  </si>
  <si>
    <t>Судебные расходы и государственные пошлины</t>
  </si>
  <si>
    <t>Расходы связанные с рассчетным счетом и банком</t>
  </si>
  <si>
    <t>Расходы на юридические услуги</t>
  </si>
  <si>
    <t>Расходы по обеспечению пожарной безопасности (НК ст. 264 пп. 1.6)</t>
  </si>
  <si>
    <t>Расходы на почтовые, телефонные и другие подобные услуги, расходы на оплату услуг связи, электронной почты, информационных систем: Интернет и иные аналогичные системы (НК ст. 264 пп. 1.25)</t>
  </si>
  <si>
    <t>Расходы на организацию и проведение общих собраний членов ДНП, подготовка и рассылка информации, уведомлений</t>
  </si>
  <si>
    <t>Расходы по налогам и сборам, страховым взносам в Фонд обязательного Пенсионного страхования,медицинского страхования</t>
  </si>
  <si>
    <t>Расходы по обслуживанию подъездной дороги и КПП (Солнечное)</t>
  </si>
  <si>
    <t>среднемесячно</t>
  </si>
  <si>
    <t>Непредвиденные расходы</t>
  </si>
  <si>
    <t>Резервный фонд</t>
  </si>
  <si>
    <t>ИТОГО</t>
  </si>
  <si>
    <t>в год</t>
  </si>
  <si>
    <t>Итого</t>
  </si>
  <si>
    <t>Проект расходной сметы на период 2017-2018</t>
  </si>
  <si>
    <t>На 1 домовладение без применения коэффициентов на 230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</si>
</sst>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168" fontId="0" fillId="0" borderId="4" xfId="0" applyNumberFormat="1" applyBorder="1"/>
    <xf numFmtId="0" fontId="0" fillId="0" borderId="5" xfId="0" applyBorder="1" applyAlignment="1">
      <alignment wrapText="1"/>
    </xf>
    <xf numFmtId="168" fontId="0" fillId="0" borderId="6" xfId="0" applyNumberFormat="1" applyBorder="1"/>
    <xf numFmtId="168" fontId="0" fillId="0" borderId="7" xfId="0" applyNumberFormat="1" applyBorder="1"/>
    <xf numFmtId="0" fontId="0" fillId="0" borderId="8" xfId="0" applyBorder="1" applyAlignment="1">
      <alignment wrapText="1"/>
    </xf>
    <xf numFmtId="168" fontId="0" fillId="0" borderId="9" xfId="0" applyNumberFormat="1" applyBorder="1"/>
    <xf numFmtId="0" fontId="0" fillId="0" borderId="10" xfId="0" applyBorder="1" applyAlignment="1">
      <alignment wrapText="1"/>
    </xf>
    <xf numFmtId="168" fontId="0" fillId="0" borderId="11" xfId="0" applyNumberFormat="1" applyBorder="1"/>
    <xf numFmtId="168" fontId="0" fillId="0" borderId="12" xfId="0" applyNumberFormat="1" applyBorder="1"/>
    <xf numFmtId="168" fontId="0" fillId="0" borderId="2" xfId="0" applyNumberFormat="1" applyBorder="1"/>
    <xf numFmtId="168" fontId="0" fillId="0" borderId="3" xfId="0" applyNumberFormat="1" applyBorder="1"/>
    <xf numFmtId="0" fontId="0" fillId="0" borderId="1" xfId="0" applyBorder="1"/>
    <xf numFmtId="0" fontId="1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3"/>
  <sheetViews>
    <sheetView tabSelected="1" topLeftCell="A16" workbookViewId="0">
      <selection activeCell="E34" sqref="E34"/>
    </sheetView>
  </sheetViews>
  <sheetFormatPr defaultRowHeight="15" x14ac:dyDescent="0.25"/>
  <cols>
    <col min="1" max="1" width="85.140625" customWidth="1"/>
    <col min="2" max="2" width="15.85546875" customWidth="1"/>
    <col min="3" max="3" width="11.28515625" customWidth="1"/>
  </cols>
  <sheetData>
    <row r="2" spans="1:3" x14ac:dyDescent="0.25">
      <c r="A2" s="1" t="s">
        <v>27</v>
      </c>
    </row>
    <row r="3" spans="1:3" ht="15.75" thickBot="1" x14ac:dyDescent="0.3"/>
    <row r="4" spans="1:3" ht="15.75" thickBot="1" x14ac:dyDescent="0.3">
      <c r="A4" s="3" t="s">
        <v>0</v>
      </c>
      <c r="B4" s="4" t="s">
        <v>21</v>
      </c>
      <c r="C4" s="5" t="s">
        <v>25</v>
      </c>
    </row>
    <row r="5" spans="1:3" ht="15.75" thickBot="1" x14ac:dyDescent="0.3">
      <c r="A5" s="2"/>
    </row>
    <row r="6" spans="1:3" x14ac:dyDescent="0.25">
      <c r="A6" s="7" t="s">
        <v>1</v>
      </c>
      <c r="B6" s="8">
        <f>C6/12</f>
        <v>27500</v>
      </c>
      <c r="C6" s="9">
        <v>330000</v>
      </c>
    </row>
    <row r="7" spans="1:3" x14ac:dyDescent="0.25">
      <c r="A7" s="10" t="s">
        <v>2</v>
      </c>
      <c r="B7" s="6">
        <v>208000</v>
      </c>
      <c r="C7" s="11">
        <f>B7*12</f>
        <v>2496000</v>
      </c>
    </row>
    <row r="8" spans="1:3" x14ac:dyDescent="0.25">
      <c r="A8" s="10" t="s">
        <v>3</v>
      </c>
      <c r="B8" s="6">
        <v>1500</v>
      </c>
      <c r="C8" s="11">
        <f t="shared" ref="C8:C27" si="0">B8*12</f>
        <v>18000</v>
      </c>
    </row>
    <row r="9" spans="1:3" x14ac:dyDescent="0.25">
      <c r="A9" s="10" t="s">
        <v>4</v>
      </c>
      <c r="B9" s="6">
        <v>5000</v>
      </c>
      <c r="C9" s="11">
        <f t="shared" si="0"/>
        <v>60000</v>
      </c>
    </row>
    <row r="10" spans="1:3" ht="15" customHeight="1" x14ac:dyDescent="0.25">
      <c r="A10" s="10" t="s">
        <v>5</v>
      </c>
      <c r="B10" s="6">
        <v>5000</v>
      </c>
      <c r="C10" s="11">
        <f t="shared" si="0"/>
        <v>60000</v>
      </c>
    </row>
    <row r="11" spans="1:3" x14ac:dyDescent="0.25">
      <c r="A11" s="10" t="s">
        <v>6</v>
      </c>
      <c r="B11" s="6">
        <v>36000</v>
      </c>
      <c r="C11" s="11">
        <f t="shared" si="0"/>
        <v>432000</v>
      </c>
    </row>
    <row r="12" spans="1:3" ht="15" customHeight="1" x14ac:dyDescent="0.25">
      <c r="A12" s="10" t="s">
        <v>8</v>
      </c>
      <c r="B12" s="6">
        <v>5000</v>
      </c>
      <c r="C12" s="11">
        <f t="shared" si="0"/>
        <v>60000</v>
      </c>
    </row>
    <row r="13" spans="1:3" x14ac:dyDescent="0.25">
      <c r="A13" s="10" t="s">
        <v>7</v>
      </c>
      <c r="B13" s="6">
        <v>5000</v>
      </c>
      <c r="C13" s="11">
        <f t="shared" si="0"/>
        <v>60000</v>
      </c>
    </row>
    <row r="14" spans="1:3" ht="30" x14ac:dyDescent="0.25">
      <c r="A14" s="10" t="s">
        <v>9</v>
      </c>
      <c r="B14" s="6">
        <v>140000</v>
      </c>
      <c r="C14" s="11">
        <f t="shared" si="0"/>
        <v>1680000</v>
      </c>
    </row>
    <row r="15" spans="1:3" x14ac:dyDescent="0.25">
      <c r="A15" s="10" t="s">
        <v>10</v>
      </c>
      <c r="B15" s="6">
        <v>45000</v>
      </c>
      <c r="C15" s="11">
        <f t="shared" si="0"/>
        <v>540000</v>
      </c>
    </row>
    <row r="16" spans="1:3" x14ac:dyDescent="0.25">
      <c r="A16" s="10" t="s">
        <v>11</v>
      </c>
      <c r="B16" s="6">
        <v>146000</v>
      </c>
      <c r="C16" s="11">
        <f t="shared" si="0"/>
        <v>1752000</v>
      </c>
    </row>
    <row r="17" spans="1:3" ht="30.75" customHeight="1" x14ac:dyDescent="0.25">
      <c r="A17" s="10" t="s">
        <v>19</v>
      </c>
      <c r="B17" s="6">
        <v>45000</v>
      </c>
      <c r="C17" s="11">
        <f t="shared" si="0"/>
        <v>540000</v>
      </c>
    </row>
    <row r="18" spans="1:3" ht="21" customHeight="1" x14ac:dyDescent="0.25">
      <c r="A18" s="10" t="s">
        <v>12</v>
      </c>
      <c r="B18" s="6">
        <v>7500</v>
      </c>
      <c r="C18" s="11">
        <f t="shared" si="0"/>
        <v>90000</v>
      </c>
    </row>
    <row r="19" spans="1:3" ht="24" customHeight="1" x14ac:dyDescent="0.25">
      <c r="A19" s="10" t="s">
        <v>13</v>
      </c>
      <c r="B19" s="6">
        <v>5000</v>
      </c>
      <c r="C19" s="11">
        <f t="shared" si="0"/>
        <v>60000</v>
      </c>
    </row>
    <row r="20" spans="1:3" ht="18.75" customHeight="1" x14ac:dyDescent="0.25">
      <c r="A20" s="10" t="s">
        <v>14</v>
      </c>
      <c r="B20" s="6">
        <v>17000</v>
      </c>
      <c r="C20" s="11">
        <f t="shared" si="0"/>
        <v>204000</v>
      </c>
    </row>
    <row r="21" spans="1:3" ht="18.75" customHeight="1" x14ac:dyDescent="0.25">
      <c r="A21" s="10" t="s">
        <v>15</v>
      </c>
      <c r="B21" s="6">
        <v>10000</v>
      </c>
      <c r="C21" s="11">
        <f t="shared" si="0"/>
        <v>120000</v>
      </c>
    </row>
    <row r="22" spans="1:3" ht="18" customHeight="1" x14ac:dyDescent="0.25">
      <c r="A22" s="10" t="s">
        <v>16</v>
      </c>
      <c r="B22" s="6">
        <v>36000</v>
      </c>
      <c r="C22" s="11">
        <f t="shared" si="0"/>
        <v>432000</v>
      </c>
    </row>
    <row r="23" spans="1:3" ht="45.75" customHeight="1" x14ac:dyDescent="0.25">
      <c r="A23" s="10" t="s">
        <v>17</v>
      </c>
      <c r="B23" s="6">
        <v>1500</v>
      </c>
      <c r="C23" s="11">
        <f t="shared" si="0"/>
        <v>18000</v>
      </c>
    </row>
    <row r="24" spans="1:3" ht="33.75" customHeight="1" x14ac:dyDescent="0.25">
      <c r="A24" s="10" t="s">
        <v>18</v>
      </c>
      <c r="B24" s="6">
        <v>1300</v>
      </c>
      <c r="C24" s="11">
        <f t="shared" si="0"/>
        <v>15600</v>
      </c>
    </row>
    <row r="25" spans="1:3" ht="16.5" customHeight="1" x14ac:dyDescent="0.25">
      <c r="A25" s="10" t="s">
        <v>20</v>
      </c>
      <c r="B25" s="6">
        <v>7000</v>
      </c>
      <c r="C25" s="11">
        <f t="shared" si="0"/>
        <v>84000</v>
      </c>
    </row>
    <row r="26" spans="1:3" x14ac:dyDescent="0.25">
      <c r="A26" s="10" t="s">
        <v>22</v>
      </c>
      <c r="B26" s="6">
        <v>20000</v>
      </c>
      <c r="C26" s="11">
        <f t="shared" si="0"/>
        <v>240000</v>
      </c>
    </row>
    <row r="27" spans="1:3" ht="15.75" thickBot="1" x14ac:dyDescent="0.3">
      <c r="A27" s="12" t="s">
        <v>26</v>
      </c>
      <c r="B27" s="13">
        <f>SUM(B7:B26)</f>
        <v>746800</v>
      </c>
      <c r="C27" s="14">
        <f t="shared" si="0"/>
        <v>8961600</v>
      </c>
    </row>
    <row r="28" spans="1:3" ht="15.75" thickBot="1" x14ac:dyDescent="0.3"/>
    <row r="29" spans="1:3" ht="15.75" thickBot="1" x14ac:dyDescent="0.3">
      <c r="A29" s="3" t="s">
        <v>23</v>
      </c>
      <c r="B29" s="15">
        <f>B27*10%</f>
        <v>74680</v>
      </c>
      <c r="C29" s="16">
        <f>B29*12</f>
        <v>896160</v>
      </c>
    </row>
    <row r="30" spans="1:3" ht="15.75" thickBot="1" x14ac:dyDescent="0.3"/>
    <row r="31" spans="1:3" ht="15.75" thickBot="1" x14ac:dyDescent="0.3">
      <c r="A31" s="17" t="s">
        <v>24</v>
      </c>
      <c r="B31" s="18">
        <f>B27+B29</f>
        <v>821480</v>
      </c>
      <c r="C31" s="16">
        <f>B31*12</f>
        <v>9857760</v>
      </c>
    </row>
    <row r="32" spans="1:3" ht="15.75" thickBot="1" x14ac:dyDescent="0.3"/>
    <row r="33" spans="1:3" ht="15.75" thickBot="1" x14ac:dyDescent="0.3">
      <c r="A33" s="17" t="s">
        <v>28</v>
      </c>
      <c r="B33" s="15">
        <f>B31/230</f>
        <v>3571.6521739130435</v>
      </c>
      <c r="C33" s="16">
        <f>B33*12*230</f>
        <v>9857760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</dc:creator>
  <cp:lastModifiedBy>Katerina</cp:lastModifiedBy>
  <dcterms:created xsi:type="dcterms:W3CDTF">2017-05-13T11:01:00Z</dcterms:created>
  <dcterms:modified xsi:type="dcterms:W3CDTF">2017-05-13T14:09:42Z</dcterms:modified>
</cp:coreProperties>
</file>